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6380" windowHeight="8190" tabRatio="500"/>
  </bookViews>
  <sheets>
    <sheet name="Tabelle1" sheetId="1" r:id="rId1"/>
    <sheet name="Tabelle2" sheetId="2" r:id="rId2"/>
    <sheet name="Tabelle3" sheetId="3" r:id="rId3"/>
  </sheets>
  <calcPr calcId="125725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G23" i="2"/>
  <c r="G21"/>
  <c r="G25" s="1"/>
  <c r="F19"/>
  <c r="D19" s="1"/>
  <c r="C21" s="1"/>
  <c r="E19"/>
  <c r="C19"/>
  <c r="F11"/>
  <c r="C7"/>
  <c r="E7" s="1"/>
  <c r="E21" l="1"/>
  <c r="F21" s="1"/>
  <c r="D21" s="1"/>
  <c r="C23" s="1"/>
  <c r="F9"/>
  <c r="F7"/>
  <c r="D23" l="1"/>
  <c r="E23"/>
  <c r="F23" s="1"/>
  <c r="F13"/>
  <c r="D7"/>
  <c r="C9" s="1"/>
  <c r="E25"/>
  <c r="F25"/>
  <c r="G7"/>
  <c r="D9" l="1"/>
  <c r="C11" s="1"/>
  <c r="E9"/>
  <c r="D11" l="1"/>
  <c r="E11"/>
  <c r="G11" s="1"/>
  <c r="G9"/>
  <c r="G13" l="1"/>
  <c r="E13"/>
</calcChain>
</file>

<file path=xl/sharedStrings.xml><?xml version="1.0" encoding="utf-8"?>
<sst xmlns="http://schemas.openxmlformats.org/spreadsheetml/2006/main" count="47" uniqueCount="38">
  <si>
    <r>
      <rPr>
        <sz val="11"/>
        <color rgb="FF000000"/>
        <rFont val="Calibri"/>
        <family val="2"/>
        <charset val="1"/>
      </rPr>
      <t xml:space="preserve">Ausgangssituation: Das Unternehmen verfügt </t>
    </r>
    <r>
      <rPr>
        <b/>
        <sz val="11"/>
        <color rgb="FF000000"/>
        <rFont val="Calibri"/>
        <family val="2"/>
        <charset val="1"/>
      </rPr>
      <t>nicht</t>
    </r>
    <r>
      <rPr>
        <sz val="11"/>
        <color rgb="FF000000"/>
        <rFont val="Calibri"/>
        <family val="2"/>
        <charset val="1"/>
      </rPr>
      <t xml:space="preserve"> über die notwendige Liquidität, um die Rechnung zu bezahlen.</t>
    </r>
  </si>
  <si>
    <t xml:space="preserve">Daraus ergeben sich zwei Möglichkeiten: Siehe Zeitstrahl </t>
  </si>
  <si>
    <t>Tag 10 Überweisung unter Abzug Skonto, dafür Dispo bis Tag 60</t>
  </si>
  <si>
    <t>1 Möglichkeit: Zahlung nach 30 Tagen ohne Abzug von Skonto (Anmerkung: Nach 30 Tagen muss Unternehmen bezahlen, sonst gerät es in Zahlungsverzug)</t>
  </si>
  <si>
    <t>2 Möglichkeit: Zahlung am 10 Tag unter Abzug von Skonto: Ab dem 10 Tag muss das Unternehmen einen Dispokredit aufnehmen und zwar für 50 Tage (60-10 Tage) um es mit der Zahlung nach 60 Tagen ohne Abzug zu vergleichen.</t>
  </si>
  <si>
    <t xml:space="preserve">Rechnungsbetrag </t>
  </si>
  <si>
    <t>Abzug Skonto</t>
  </si>
  <si>
    <t>Zinssatz</t>
  </si>
  <si>
    <t>pro Jahr</t>
  </si>
  <si>
    <t>Skonto</t>
  </si>
  <si>
    <t>Rechnungsbetrag abzüglich Skonto</t>
  </si>
  <si>
    <t>Überweisung Betrag an Lieferanten</t>
  </si>
  <si>
    <t>Zeitraum Zinszahlung in Tagen</t>
  </si>
  <si>
    <t>Ersparnis im Vergleich zur Zahlung nach 60 Tagen ohne Abzug von Skonto</t>
  </si>
  <si>
    <t>Daraus folgt:</t>
  </si>
  <si>
    <t>Der Abzug von Skonto und die Inanspruchnahme eines Dispo erbringt dem Unternehmen eine Ersparnis von 85,8 Euro im Vergleich zur Zahlung nach 60 Tagen ohne Abzug von Skonto.</t>
  </si>
  <si>
    <t>Zinsen=</t>
  </si>
  <si>
    <t>Kapital* Zinssatz*Tage</t>
  </si>
  <si>
    <t>100*360</t>
  </si>
  <si>
    <t>Tage=</t>
  </si>
  <si>
    <t>Zinsen*360*100</t>
  </si>
  <si>
    <t>Tage</t>
  </si>
  <si>
    <t>Kapital mal Zinssatz</t>
  </si>
  <si>
    <t>Darlehensbetrag</t>
  </si>
  <si>
    <t>Euro</t>
  </si>
  <si>
    <t>%</t>
  </si>
  <si>
    <t xml:space="preserve">Abzahlungsdarlehen </t>
  </si>
  <si>
    <t>Jahr</t>
  </si>
  <si>
    <t>Darlehen am Jahresanfang</t>
  </si>
  <si>
    <t>Darlehen Jahresende</t>
  </si>
  <si>
    <t>Zinsen</t>
  </si>
  <si>
    <t>Tilgung</t>
  </si>
  <si>
    <t>Mittelabfluss</t>
  </si>
  <si>
    <t>Summe</t>
  </si>
  <si>
    <t>----------</t>
  </si>
  <si>
    <t>Annuitätendarlehen</t>
  </si>
  <si>
    <t xml:space="preserve">Annuität </t>
  </si>
  <si>
    <t>€</t>
  </si>
</sst>
</file>

<file path=xl/styles.xml><?xml version="1.0" encoding="utf-8"?>
<styleSheet xmlns="http://schemas.openxmlformats.org/spreadsheetml/2006/main">
  <numFmts count="2">
    <numFmt numFmtId="164" formatCode="#,##0.00&quot; €&quot;"/>
    <numFmt numFmtId="165" formatCode="#,##0.00\ [$€-407];[Red]\-#,##0.00\ [$€-407]"/>
  </numFmts>
  <fonts count="2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1" xfId="0" applyBorder="1" applyAlignment="1">
      <alignment horizontal="left"/>
    </xf>
    <xf numFmtId="0" fontId="0" fillId="0" borderId="1" xfId="0" applyBorder="1"/>
    <xf numFmtId="164" fontId="0" fillId="0" borderId="0" xfId="0" applyNumberFormat="1"/>
    <xf numFmtId="165" fontId="0" fillId="0" borderId="0" xfId="0" applyNumberFormat="1"/>
    <xf numFmtId="164" fontId="1" fillId="0" borderId="0" xfId="0" applyNumberFormat="1" applyFont="1"/>
    <xf numFmtId="4" fontId="0" fillId="0" borderId="0" xfId="0" applyNumberFormat="1"/>
    <xf numFmtId="0" fontId="0" fillId="0" borderId="0" xfId="0" applyFont="1" applyBorder="1"/>
    <xf numFmtId="0" fontId="1" fillId="0" borderId="2" xfId="0" applyFont="1" applyBorder="1" applyAlignment="1">
      <alignment horizontal="center" wrapText="1"/>
    </xf>
    <xf numFmtId="0" fontId="1" fillId="0" borderId="0" xfId="0" applyFont="1" applyBorder="1" applyAlignment="1">
      <alignment vertical="top" wrapText="1"/>
    </xf>
    <xf numFmtId="0" fontId="0" fillId="0" borderId="0" xfId="0" applyFont="1" applyBorder="1" applyAlignment="1">
      <alignment vertical="top" wrapText="1"/>
    </xf>
    <xf numFmtId="0" fontId="1" fillId="0" borderId="2" xfId="0" applyFont="1" applyBorder="1" applyAlignment="1">
      <alignment horizontal="center" wrapText="1"/>
    </xf>
    <xf numFmtId="164" fontId="0" fillId="0" borderId="2" xfId="0" applyNumberFormat="1" applyFont="1" applyBorder="1" applyAlignment="1">
      <alignment horizontal="right" wrapText="1"/>
    </xf>
    <xf numFmtId="164" fontId="1" fillId="0" borderId="2" xfId="0" applyNumberFormat="1" applyFont="1" applyBorder="1" applyAlignment="1">
      <alignment horizontal="center" wrapText="1"/>
    </xf>
    <xf numFmtId="0" fontId="0" fillId="2" borderId="2" xfId="0" applyFill="1" applyBorder="1"/>
    <xf numFmtId="164" fontId="0" fillId="2" borderId="2" xfId="0" applyNumberFormat="1" applyFill="1" applyBorder="1"/>
    <xf numFmtId="165" fontId="0" fillId="2" borderId="2" xfId="0" applyNumberFormat="1" applyFill="1" applyBorder="1"/>
    <xf numFmtId="4" fontId="0" fillId="2" borderId="2" xfId="0" applyNumberFormat="1" applyFill="1" applyBorder="1"/>
  </cellXfs>
  <cellStyles count="1"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66960</xdr:colOff>
      <xdr:row>8</xdr:row>
      <xdr:rowOff>85680</xdr:rowOff>
    </xdr:from>
    <xdr:to>
      <xdr:col>9</xdr:col>
      <xdr:colOff>199440</xdr:colOff>
      <xdr:row>12</xdr:row>
      <xdr:rowOff>65880</xdr:rowOff>
    </xdr:to>
    <xdr:sp macro="" textlink="">
      <xdr:nvSpPr>
        <xdr:cNvPr id="2" name="CustomShape 1"/>
        <xdr:cNvSpPr/>
      </xdr:nvSpPr>
      <xdr:spPr>
        <a:xfrm>
          <a:off x="821160" y="1609560"/>
          <a:ext cx="7070400" cy="742320"/>
        </a:xfrm>
        <a:prstGeom prst="curvedUpArrow">
          <a:avLst>
            <a:gd name="adj1" fmla="val 25000"/>
            <a:gd name="adj2" fmla="val 50000"/>
            <a:gd name="adj3" fmla="val 25000"/>
          </a:avLst>
        </a:prstGeom>
        <a:solidFill>
          <a:srgbClr val="4F81BD"/>
        </a:solidFill>
        <a:ln w="0">
          <a:solidFill>
            <a:srgbClr val="3A5F8B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>
    <xdr:from>
      <xdr:col>1</xdr:col>
      <xdr:colOff>360</xdr:colOff>
      <xdr:row>7</xdr:row>
      <xdr:rowOff>171360</xdr:rowOff>
    </xdr:from>
    <xdr:to>
      <xdr:col>4</xdr:col>
      <xdr:colOff>66240</xdr:colOff>
      <xdr:row>10</xdr:row>
      <xdr:rowOff>85320</xdr:rowOff>
    </xdr:to>
    <xdr:sp macro="" textlink="">
      <xdr:nvSpPr>
        <xdr:cNvPr id="3" name="CustomShape 1"/>
        <xdr:cNvSpPr/>
      </xdr:nvSpPr>
      <xdr:spPr>
        <a:xfrm>
          <a:off x="754560" y="1504800"/>
          <a:ext cx="2815560" cy="485280"/>
        </a:xfrm>
        <a:prstGeom prst="curvedUpArrow">
          <a:avLst>
            <a:gd name="adj1" fmla="val 25000"/>
            <a:gd name="adj2" fmla="val 50000"/>
            <a:gd name="adj3" fmla="val 25000"/>
          </a:avLst>
        </a:prstGeom>
        <a:solidFill>
          <a:srgbClr val="4F81BD"/>
        </a:solidFill>
        <a:ln w="0">
          <a:solidFill>
            <a:srgbClr val="3A5F8B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3:I33"/>
  <sheetViews>
    <sheetView tabSelected="1" topLeftCell="A7" zoomScale="120" zoomScaleNormal="120" workbookViewId="0">
      <selection activeCell="I18" sqref="I18"/>
    </sheetView>
  </sheetViews>
  <sheetFormatPr baseColWidth="10" defaultColWidth="10.7109375" defaultRowHeight="15"/>
  <cols>
    <col min="3" max="3" width="17.5703125" customWidth="1"/>
    <col min="5" max="5" width="13.140625" customWidth="1"/>
    <col min="7" max="7" width="14.140625" customWidth="1"/>
  </cols>
  <sheetData>
    <row r="3" spans="2:9">
      <c r="B3" t="s">
        <v>0</v>
      </c>
    </row>
    <row r="5" spans="2:9">
      <c r="B5" t="s">
        <v>1</v>
      </c>
    </row>
    <row r="8" spans="2:9">
      <c r="B8" s="1">
        <v>0</v>
      </c>
      <c r="C8" s="2"/>
      <c r="D8" s="2" t="s">
        <v>2</v>
      </c>
      <c r="E8" s="2"/>
      <c r="F8" s="2"/>
      <c r="G8" s="2"/>
      <c r="H8" s="2"/>
      <c r="I8" s="2">
        <v>30</v>
      </c>
    </row>
    <row r="14" spans="2:9">
      <c r="B14" t="s">
        <v>3</v>
      </c>
    </row>
    <row r="16" spans="2:9">
      <c r="B16" t="s">
        <v>4</v>
      </c>
    </row>
    <row r="18" spans="2:7">
      <c r="B18" t="s">
        <v>5</v>
      </c>
      <c r="E18" s="3">
        <v>4800</v>
      </c>
    </row>
    <row r="19" spans="2:7">
      <c r="B19" t="s">
        <v>6</v>
      </c>
      <c r="E19" s="14"/>
    </row>
    <row r="20" spans="2:7">
      <c r="B20" t="s">
        <v>7</v>
      </c>
      <c r="E20">
        <v>9</v>
      </c>
      <c r="F20" t="s">
        <v>8</v>
      </c>
    </row>
    <row r="21" spans="2:7">
      <c r="B21" t="s">
        <v>9</v>
      </c>
      <c r="E21">
        <v>3</v>
      </c>
    </row>
    <row r="22" spans="2:7">
      <c r="B22" t="s">
        <v>10</v>
      </c>
      <c r="E22" s="15"/>
      <c r="F22" t="s">
        <v>11</v>
      </c>
    </row>
    <row r="23" spans="2:7">
      <c r="B23" t="s">
        <v>12</v>
      </c>
      <c r="E23" s="15"/>
    </row>
    <row r="24" spans="2:7">
      <c r="B24" t="s">
        <v>13</v>
      </c>
      <c r="G24" s="4"/>
    </row>
    <row r="26" spans="2:7">
      <c r="E26" s="5"/>
    </row>
    <row r="27" spans="2:7">
      <c r="B27" t="s">
        <v>14</v>
      </c>
      <c r="C27" t="s">
        <v>15</v>
      </c>
    </row>
    <row r="29" spans="2:7">
      <c r="B29" t="s">
        <v>16</v>
      </c>
      <c r="C29" s="2" t="s">
        <v>17</v>
      </c>
      <c r="D29" s="2"/>
      <c r="E29" s="16"/>
      <c r="F29" t="s">
        <v>37</v>
      </c>
    </row>
    <row r="30" spans="2:7">
      <c r="C30" t="s">
        <v>18</v>
      </c>
    </row>
    <row r="32" spans="2:7">
      <c r="B32" t="s">
        <v>19</v>
      </c>
      <c r="C32" s="2" t="s">
        <v>20</v>
      </c>
      <c r="D32" s="2"/>
      <c r="E32" s="17"/>
      <c r="F32" t="s">
        <v>21</v>
      </c>
      <c r="G32" s="3"/>
    </row>
    <row r="33" spans="3:3">
      <c r="C33" s="7" t="s">
        <v>22</v>
      </c>
    </row>
  </sheetData>
  <pageMargins left="0.7" right="0.7" top="0.78749999999999998" bottom="0.78749999999999998" header="0.51180555555555496" footer="0.51180555555555496"/>
  <pageSetup paperSize="9" firstPageNumber="0" orientation="portrait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B2:G26"/>
  <sheetViews>
    <sheetView zoomScale="120" zoomScaleNormal="120" workbookViewId="0">
      <selection activeCell="J22" sqref="J22"/>
    </sheetView>
  </sheetViews>
  <sheetFormatPr baseColWidth="10" defaultColWidth="10.7109375" defaultRowHeight="15"/>
  <cols>
    <col min="3" max="3" width="15.28515625" customWidth="1"/>
    <col min="4" max="4" width="17.85546875" customWidth="1"/>
    <col min="5" max="5" width="12.28515625" customWidth="1"/>
    <col min="7" max="7" width="14.5703125" customWidth="1"/>
  </cols>
  <sheetData>
    <row r="2" spans="2:7">
      <c r="B2" t="s">
        <v>23</v>
      </c>
      <c r="D2" s="6">
        <v>90000</v>
      </c>
      <c r="E2" t="s">
        <v>24</v>
      </c>
    </row>
    <row r="3" spans="2:7">
      <c r="B3" t="s">
        <v>7</v>
      </c>
      <c r="D3">
        <v>4</v>
      </c>
      <c r="E3" t="s">
        <v>25</v>
      </c>
    </row>
    <row r="5" spans="2:7" ht="15" customHeight="1">
      <c r="B5" s="9" t="s">
        <v>26</v>
      </c>
      <c r="C5" s="9"/>
      <c r="D5" s="10"/>
      <c r="E5" s="10"/>
      <c r="F5" s="10"/>
      <c r="G5" s="10"/>
    </row>
    <row r="6" spans="2:7" ht="30">
      <c r="B6" s="8" t="s">
        <v>27</v>
      </c>
      <c r="C6" s="8" t="s">
        <v>28</v>
      </c>
      <c r="D6" s="8" t="s">
        <v>29</v>
      </c>
      <c r="E6" s="8" t="s">
        <v>30</v>
      </c>
      <c r="F6" s="8" t="s">
        <v>31</v>
      </c>
      <c r="G6" s="8" t="s">
        <v>32</v>
      </c>
    </row>
    <row r="7" spans="2:7">
      <c r="B7" s="11">
        <v>1</v>
      </c>
      <c r="C7" s="12">
        <f>D2</f>
        <v>90000</v>
      </c>
      <c r="D7" s="12">
        <f>C7-F7</f>
        <v>60000</v>
      </c>
      <c r="E7" s="12">
        <f>C7*$D$3/100</f>
        <v>3600</v>
      </c>
      <c r="F7" s="12">
        <f>$C$7/3</f>
        <v>30000</v>
      </c>
      <c r="G7" s="12">
        <f>E7+F7</f>
        <v>33600</v>
      </c>
    </row>
    <row r="8" spans="2:7">
      <c r="B8" s="11"/>
      <c r="C8" s="12"/>
      <c r="D8" s="12"/>
      <c r="E8" s="12"/>
      <c r="F8" s="12"/>
      <c r="G8" s="12"/>
    </row>
    <row r="9" spans="2:7">
      <c r="B9" s="11">
        <v>2</v>
      </c>
      <c r="C9" s="12">
        <f>D7</f>
        <v>60000</v>
      </c>
      <c r="D9" s="12">
        <f>C9-F9</f>
        <v>30000</v>
      </c>
      <c r="E9" s="12">
        <f>C9*$D$3/100</f>
        <v>2400</v>
      </c>
      <c r="F9" s="12">
        <f>$C$7/3</f>
        <v>30000</v>
      </c>
      <c r="G9" s="12">
        <f>E9+F9</f>
        <v>32400</v>
      </c>
    </row>
    <row r="10" spans="2:7">
      <c r="B10" s="11"/>
      <c r="C10" s="12"/>
      <c r="D10" s="12"/>
      <c r="E10" s="12"/>
      <c r="F10" s="12"/>
      <c r="G10" s="12"/>
    </row>
    <row r="11" spans="2:7">
      <c r="B11" s="11">
        <v>3</v>
      </c>
      <c r="C11" s="12">
        <f>D9</f>
        <v>30000</v>
      </c>
      <c r="D11" s="12">
        <f>C11-F11</f>
        <v>0</v>
      </c>
      <c r="E11" s="12">
        <f>C11*$D$3/100</f>
        <v>1200</v>
      </c>
      <c r="F11" s="12">
        <f>$C$7/3</f>
        <v>30000</v>
      </c>
      <c r="G11" s="12">
        <f>E11+F11</f>
        <v>31200</v>
      </c>
    </row>
    <row r="12" spans="2:7">
      <c r="B12" s="11"/>
      <c r="C12" s="12"/>
      <c r="D12" s="12"/>
      <c r="E12" s="12"/>
      <c r="F12" s="12"/>
      <c r="G12" s="12"/>
    </row>
    <row r="13" spans="2:7" ht="15" customHeight="1">
      <c r="B13" s="11" t="s">
        <v>33</v>
      </c>
      <c r="C13" s="13"/>
      <c r="D13" s="13" t="s">
        <v>34</v>
      </c>
      <c r="E13" s="12">
        <f>SUM(E7:E12)</f>
        <v>7200</v>
      </c>
      <c r="F13" s="12">
        <f>SUM(F7:F12)</f>
        <v>90000</v>
      </c>
      <c r="G13" s="12">
        <f>SUM(G7:G12)</f>
        <v>97200</v>
      </c>
    </row>
    <row r="14" spans="2:7">
      <c r="B14" s="11"/>
      <c r="C14" s="13"/>
      <c r="D14" s="13"/>
      <c r="E14" s="12"/>
      <c r="F14" s="12"/>
      <c r="G14" s="12"/>
    </row>
    <row r="17" spans="2:7" ht="15" customHeight="1">
      <c r="B17" s="9" t="s">
        <v>35</v>
      </c>
      <c r="C17" s="9"/>
      <c r="D17" s="10"/>
      <c r="E17" s="10"/>
      <c r="F17" s="10"/>
      <c r="G17" s="10"/>
    </row>
    <row r="18" spans="2:7" ht="30">
      <c r="B18" s="8" t="s">
        <v>27</v>
      </c>
      <c r="C18" s="8" t="s">
        <v>28</v>
      </c>
      <c r="D18" s="8" t="s">
        <v>29</v>
      </c>
      <c r="E18" s="8" t="s">
        <v>30</v>
      </c>
      <c r="F18" s="8" t="s">
        <v>31</v>
      </c>
      <c r="G18" s="8" t="s">
        <v>36</v>
      </c>
    </row>
    <row r="19" spans="2:7">
      <c r="B19" s="11">
        <v>1</v>
      </c>
      <c r="C19" s="12">
        <f>D2</f>
        <v>90000</v>
      </c>
      <c r="D19" s="12">
        <f>C19-F19</f>
        <v>61168.630000000005</v>
      </c>
      <c r="E19" s="12">
        <f>C19*$D$3/100</f>
        <v>3600</v>
      </c>
      <c r="F19" s="12">
        <f>G19-E19</f>
        <v>28831.37</v>
      </c>
      <c r="G19" s="12">
        <v>32431.37</v>
      </c>
    </row>
    <row r="20" spans="2:7">
      <c r="B20" s="11"/>
      <c r="C20" s="12"/>
      <c r="D20" s="12"/>
      <c r="E20" s="12"/>
      <c r="F20" s="12"/>
      <c r="G20" s="12"/>
    </row>
    <row r="21" spans="2:7">
      <c r="B21" s="11">
        <v>2</v>
      </c>
      <c r="C21" s="12">
        <f>D19</f>
        <v>61168.630000000005</v>
      </c>
      <c r="D21" s="12">
        <f>C21-F21</f>
        <v>31184.005200000007</v>
      </c>
      <c r="E21" s="12">
        <f>C21*$D$3/100</f>
        <v>2446.7452000000003</v>
      </c>
      <c r="F21" s="12">
        <f>G21-E21</f>
        <v>29984.624799999998</v>
      </c>
      <c r="G21" s="12">
        <f>G19</f>
        <v>32431.37</v>
      </c>
    </row>
    <row r="22" spans="2:7">
      <c r="B22" s="11"/>
      <c r="C22" s="12"/>
      <c r="D22" s="12"/>
      <c r="E22" s="12"/>
      <c r="F22" s="12"/>
      <c r="G22" s="12"/>
    </row>
    <row r="23" spans="2:7">
      <c r="B23" s="11">
        <v>3</v>
      </c>
      <c r="C23" s="12">
        <f>D21</f>
        <v>31184.005200000007</v>
      </c>
      <c r="D23" s="12">
        <f>C23-F23</f>
        <v>-4.5919999902253039E-3</v>
      </c>
      <c r="E23" s="12">
        <f>C23*$D$3/100</f>
        <v>1247.3602080000003</v>
      </c>
      <c r="F23" s="12">
        <f>G23-E23</f>
        <v>31184.009791999997</v>
      </c>
      <c r="G23" s="12">
        <f>G21</f>
        <v>32431.37</v>
      </c>
    </row>
    <row r="24" spans="2:7">
      <c r="B24" s="11"/>
      <c r="C24" s="12"/>
      <c r="D24" s="12"/>
      <c r="E24" s="12"/>
      <c r="F24" s="12"/>
      <c r="G24" s="12"/>
    </row>
    <row r="25" spans="2:7" ht="15" customHeight="1">
      <c r="B25" s="11" t="s">
        <v>33</v>
      </c>
      <c r="C25" s="11" t="s">
        <v>34</v>
      </c>
      <c r="D25" s="11" t="s">
        <v>34</v>
      </c>
      <c r="E25" s="12">
        <f>SUM(E19:E24)</f>
        <v>7294.1054080000004</v>
      </c>
      <c r="F25" s="12">
        <f>SUM(F19:F24)</f>
        <v>90000.004591999998</v>
      </c>
      <c r="G25" s="12">
        <f>SUM(G19:G24)</f>
        <v>97294.11</v>
      </c>
    </row>
    <row r="26" spans="2:7">
      <c r="B26" s="11"/>
      <c r="C26" s="11"/>
      <c r="D26" s="11"/>
      <c r="E26" s="12"/>
      <c r="F26" s="12"/>
      <c r="G26" s="12"/>
    </row>
  </sheetData>
  <mergeCells count="52">
    <mergeCell ref="G25:G26"/>
    <mergeCell ref="B25:B26"/>
    <mergeCell ref="C25:C26"/>
    <mergeCell ref="D25:D26"/>
    <mergeCell ref="E25:E26"/>
    <mergeCell ref="F25:F26"/>
    <mergeCell ref="G21:G22"/>
    <mergeCell ref="B23:B24"/>
    <mergeCell ref="C23:C24"/>
    <mergeCell ref="D23:D24"/>
    <mergeCell ref="E23:E24"/>
    <mergeCell ref="F23:F24"/>
    <mergeCell ref="G23:G24"/>
    <mergeCell ref="B21:B22"/>
    <mergeCell ref="C21:C22"/>
    <mergeCell ref="D21:D22"/>
    <mergeCell ref="E21:E22"/>
    <mergeCell ref="F21:F22"/>
    <mergeCell ref="G13:G14"/>
    <mergeCell ref="B17:C17"/>
    <mergeCell ref="D17:G17"/>
    <mergeCell ref="B19:B20"/>
    <mergeCell ref="C19:C20"/>
    <mergeCell ref="D19:D20"/>
    <mergeCell ref="E19:E20"/>
    <mergeCell ref="F19:F20"/>
    <mergeCell ref="G19:G20"/>
    <mergeCell ref="B13:B14"/>
    <mergeCell ref="C13:C14"/>
    <mergeCell ref="D13:D14"/>
    <mergeCell ref="E13:E14"/>
    <mergeCell ref="F13:F14"/>
    <mergeCell ref="G9:G10"/>
    <mergeCell ref="B11:B12"/>
    <mergeCell ref="C11:C12"/>
    <mergeCell ref="D11:D12"/>
    <mergeCell ref="E11:E12"/>
    <mergeCell ref="F11:F12"/>
    <mergeCell ref="G11:G12"/>
    <mergeCell ref="B9:B10"/>
    <mergeCell ref="C9:C10"/>
    <mergeCell ref="D9:D10"/>
    <mergeCell ref="E9:E10"/>
    <mergeCell ref="F9:F10"/>
    <mergeCell ref="B5:C5"/>
    <mergeCell ref="D5:G5"/>
    <mergeCell ref="B7:B8"/>
    <mergeCell ref="C7:C8"/>
    <mergeCell ref="D7:D8"/>
    <mergeCell ref="E7:E8"/>
    <mergeCell ref="F7:F8"/>
    <mergeCell ref="G7:G8"/>
  </mergeCells>
  <pageMargins left="0.7" right="0.7" top="0.78749999999999998" bottom="0.78749999999999998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zoomScale="120" zoomScaleNormal="120" workbookViewId="0"/>
  </sheetViews>
  <sheetFormatPr baseColWidth="10" defaultColWidth="10.7109375" defaultRowHeight="15"/>
  <sheetData/>
  <pageMargins left="0.7" right="0.7" top="0.78749999999999998" bottom="0.78749999999999998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</dc:creator>
  <cp:lastModifiedBy>Stefan</cp:lastModifiedBy>
  <cp:revision>2</cp:revision>
  <dcterms:created xsi:type="dcterms:W3CDTF">2020-05-23T11:28:55Z</dcterms:created>
  <dcterms:modified xsi:type="dcterms:W3CDTF">2023-11-21T16:43:05Z</dcterms:modified>
  <dc:language>de-DE</dc:language>
</cp:coreProperties>
</file>